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-2021 учебный год\для сайт\"/>
    </mc:Choice>
  </mc:AlternateContent>
  <bookViews>
    <workbookView xWindow="480" yWindow="390" windowWidth="8235" windowHeight="5895" tabRatio="906"/>
  </bookViews>
  <sheets>
    <sheet name="01 07 .18 итог" sheetId="16" r:id="rId1"/>
  </sheets>
  <definedNames>
    <definedName name="_xlnm.Print_Area" localSheetId="0">'01 07 .18 итог'!$A$1:$O$37</definedName>
  </definedNames>
  <calcPr calcId="162913"/>
</workbook>
</file>

<file path=xl/calcChain.xml><?xml version="1.0" encoding="utf-8"?>
<calcChain xmlns="http://schemas.openxmlformats.org/spreadsheetml/2006/main">
  <c r="K34" i="16" l="1"/>
  <c r="K35" i="16"/>
  <c r="J34" i="16"/>
  <c r="I34" i="16"/>
  <c r="H34" i="16"/>
  <c r="H35" i="16"/>
  <c r="G34" i="16"/>
  <c r="M34" i="16"/>
  <c r="F34" i="16"/>
  <c r="O34" i="16"/>
  <c r="E34" i="16"/>
  <c r="E35" i="16"/>
  <c r="O33" i="16"/>
  <c r="N33" i="16"/>
  <c r="N34" i="16"/>
  <c r="M33" i="16"/>
  <c r="L33" i="16"/>
  <c r="K31" i="16"/>
  <c r="J31" i="16"/>
  <c r="J35" i="16"/>
  <c r="I31" i="16"/>
  <c r="I35" i="16"/>
  <c r="H31" i="16"/>
  <c r="G31" i="16"/>
  <c r="L31" i="16"/>
  <c r="F31" i="16"/>
  <c r="F35" i="16"/>
  <c r="E31" i="16"/>
  <c r="O30" i="16"/>
  <c r="N30" i="16"/>
  <c r="M30" i="16"/>
  <c r="L30" i="16"/>
  <c r="O29" i="16"/>
  <c r="N29" i="16"/>
  <c r="M29" i="16"/>
  <c r="L29" i="16"/>
  <c r="O28" i="16"/>
  <c r="M28" i="16"/>
  <c r="L28" i="16"/>
  <c r="O27" i="16"/>
  <c r="N27" i="16"/>
  <c r="M27" i="16"/>
  <c r="L27" i="16"/>
  <c r="O26" i="16"/>
  <c r="N26" i="16"/>
  <c r="M26" i="16"/>
  <c r="L26" i="16"/>
  <c r="O25" i="16"/>
  <c r="N25" i="16"/>
  <c r="M25" i="16"/>
  <c r="L25" i="16"/>
  <c r="O24" i="16"/>
  <c r="N24" i="16"/>
  <c r="M24" i="16"/>
  <c r="L24" i="16"/>
  <c r="O23" i="16"/>
  <c r="N23" i="16"/>
  <c r="M23" i="16"/>
  <c r="L23" i="16"/>
  <c r="O22" i="16"/>
  <c r="N22" i="16"/>
  <c r="M22" i="16"/>
  <c r="L22" i="16"/>
  <c r="O21" i="16"/>
  <c r="N21" i="16"/>
  <c r="M21" i="16"/>
  <c r="L21" i="16"/>
  <c r="O20" i="16"/>
  <c r="N20" i="16"/>
  <c r="M20" i="16"/>
  <c r="L20" i="16"/>
  <c r="O19" i="16"/>
  <c r="N19" i="16"/>
  <c r="M19" i="16"/>
  <c r="L19" i="16"/>
  <c r="O18" i="16"/>
  <c r="N18" i="16"/>
  <c r="M18" i="16"/>
  <c r="L18" i="16"/>
  <c r="O17" i="16"/>
  <c r="N17" i="16"/>
  <c r="M17" i="16"/>
  <c r="L17" i="16"/>
  <c r="O16" i="16"/>
  <c r="N16" i="16"/>
  <c r="M16" i="16"/>
  <c r="L16" i="16"/>
  <c r="O15" i="16"/>
  <c r="N15" i="16"/>
  <c r="M15" i="16"/>
  <c r="L15" i="16"/>
  <c r="O14" i="16"/>
  <c r="N14" i="16"/>
  <c r="M14" i="16"/>
  <c r="L14" i="16"/>
  <c r="O13" i="16"/>
  <c r="N13" i="16"/>
  <c r="M13" i="16"/>
  <c r="L13" i="16"/>
  <c r="O12" i="16"/>
  <c r="N12" i="16"/>
  <c r="M12" i="16"/>
  <c r="L12" i="16"/>
  <c r="O11" i="16"/>
  <c r="N11" i="16"/>
  <c r="M11" i="16"/>
  <c r="L11" i="16"/>
  <c r="O10" i="16"/>
  <c r="N10" i="16"/>
  <c r="M10" i="16"/>
  <c r="L10" i="16"/>
  <c r="O9" i="16"/>
  <c r="N9" i="16"/>
  <c r="M9" i="16"/>
  <c r="L9" i="16"/>
  <c r="G35" i="16"/>
  <c r="N31" i="16"/>
  <c r="N35" i="16"/>
  <c r="M35" i="16"/>
  <c r="O31" i="16"/>
  <c r="O35" i="16"/>
  <c r="M31" i="16"/>
  <c r="L34" i="16"/>
  <c r="L35" i="16"/>
</calcChain>
</file>

<file path=xl/sharedStrings.xml><?xml version="1.0" encoding="utf-8"?>
<sst xmlns="http://schemas.openxmlformats.org/spreadsheetml/2006/main" count="55" uniqueCount="55">
  <si>
    <t>Топтар</t>
  </si>
  <si>
    <t>Тапсырғандардың  ішінде</t>
  </si>
  <si>
    <t>"4-5"</t>
  </si>
  <si>
    <t>аралас</t>
  </si>
  <si>
    <t>"2"</t>
  </si>
  <si>
    <t xml:space="preserve">Қорытынды аттестация тапсырғандар </t>
  </si>
  <si>
    <t>Мамандықтар коды мен аталуы</t>
  </si>
  <si>
    <t>келмегендер</t>
  </si>
  <si>
    <t>Оқу үлгерімі %</t>
  </si>
  <si>
    <t>Оқу сапасы %</t>
  </si>
  <si>
    <t>Тек "5"</t>
  </si>
  <si>
    <t xml:space="preserve">орташа балл </t>
  </si>
  <si>
    <t>рет саны</t>
  </si>
  <si>
    <t>1410 "Автомобиль жолдары мен аэродромдар салу"</t>
  </si>
  <si>
    <t>Жиынтығы/ бюджет/:</t>
  </si>
  <si>
    <t>Жиынтығы /ақылы/:</t>
  </si>
  <si>
    <t xml:space="preserve">Директордың оқу ісі жөніндегі орынбасары                                             С Анарбекова </t>
  </si>
  <si>
    <t>Қосымша №  1</t>
  </si>
  <si>
    <t>0707  "Тау-кен электро-механикалық жабдықтарын  техникалық күту және жөндеу"</t>
  </si>
  <si>
    <t>0707-15-9 б</t>
  </si>
  <si>
    <t>0707-14-9 б</t>
  </si>
  <si>
    <t>1201-15-9 б</t>
  </si>
  <si>
    <t>1401-14-9 б</t>
  </si>
  <si>
    <t>1405-14-9 б</t>
  </si>
  <si>
    <t>оқу жыл басындағы оқушылар саны</t>
  </si>
  <si>
    <t>1 ақпан айы оқушы саны</t>
  </si>
  <si>
    <t>Бюджет топтары</t>
  </si>
  <si>
    <t>0707-16-9 б</t>
  </si>
  <si>
    <t>0816-16-9б</t>
  </si>
  <si>
    <t>0902"Электрмен қамтамасыз ету"</t>
  </si>
  <si>
    <t>0902-16-9б</t>
  </si>
  <si>
    <t>1201  "Автомобиль транспортын техникалық қызмет көрсету және жөндеу</t>
  </si>
  <si>
    <t>1305"Ақпараттық жүйелер"</t>
  </si>
  <si>
    <t>1305-14-9б</t>
  </si>
  <si>
    <t>1401.002 "Үймәреттер мен ғимараттар салу және пайдалану"</t>
  </si>
  <si>
    <t>1401-16-9 б</t>
  </si>
  <si>
    <t>1401-15-9б</t>
  </si>
  <si>
    <t>1403-16-9б</t>
  </si>
  <si>
    <t>1405.002 "Газ жүйелері мен жабдықтарды монтаждау және пайдалану"</t>
  </si>
  <si>
    <t>1405-16-9 б</t>
  </si>
  <si>
    <t>1405-15-9б</t>
  </si>
  <si>
    <t>1410-16-9 б</t>
  </si>
  <si>
    <t>1410-15-9б</t>
  </si>
  <si>
    <t>Ақылы оқу топтары</t>
  </si>
  <si>
    <t>Барлығы:</t>
  </si>
  <si>
    <t>0707-17-9 б</t>
  </si>
  <si>
    <t>0816-17-9 б</t>
  </si>
  <si>
    <t>1201-17-9 б</t>
  </si>
  <si>
    <t>1305-17-9 б</t>
  </si>
  <si>
    <t>1401-17-9 б</t>
  </si>
  <si>
    <t>1405-17-9 б</t>
  </si>
  <si>
    <t>0816-16-9</t>
  </si>
  <si>
    <t xml:space="preserve">0816000 Химиялық технология және өндіріс </t>
  </si>
  <si>
    <t>0816000 Химиялық технология және өндіріс</t>
  </si>
  <si>
    <t>Күндізгі бөлім оқушыларының 2017 - 2018 оқу жылындағы 2 семестр бойынша                                                                                                           оқу үлгерімі мен сапасы туралы мәлімет.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</si>
</sst>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left" inden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49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tabSelected="1" view="pageBreakPreview" zoomScale="85" zoomScaleNormal="100" zoomScaleSheetLayoutView="85" workbookViewId="0">
      <pane xSplit="5" ySplit="8" topLeftCell="F24" activePane="bottomRight" state="frozen"/>
      <selection pane="topRight" activeCell="F1" sqref="F1"/>
      <selection pane="bottomLeft" activeCell="A11" sqref="A11"/>
      <selection pane="bottomRight" activeCell="J29" sqref="J29"/>
    </sheetView>
  </sheetViews>
  <sheetFormatPr defaultRowHeight="15.75" x14ac:dyDescent="0.25"/>
  <cols>
    <col min="1" max="1" width="6.5703125" customWidth="1"/>
    <col min="2" max="2" width="5" style="13" customWidth="1"/>
    <col min="3" max="3" width="50.85546875" style="13" customWidth="1"/>
    <col min="4" max="4" width="18.140625" style="10" customWidth="1"/>
    <col min="5" max="5" width="8.28515625" customWidth="1"/>
    <col min="6" max="6" width="7.42578125" customWidth="1"/>
    <col min="7" max="8" width="6.28515625" customWidth="1"/>
    <col min="9" max="9" width="6" customWidth="1"/>
    <col min="10" max="10" width="5.7109375" customWidth="1"/>
    <col min="11" max="11" width="6" customWidth="1"/>
    <col min="12" max="12" width="8" customWidth="1"/>
    <col min="13" max="13" width="8.7109375" style="11" customWidth="1"/>
    <col min="14" max="14" width="7.7109375" customWidth="1"/>
    <col min="15" max="15" width="9.28515625" bestFit="1" customWidth="1"/>
    <col min="16" max="16" width="10.85546875" customWidth="1"/>
  </cols>
  <sheetData>
    <row r="1" spans="2:15" s="1" customFormat="1" x14ac:dyDescent="0.25">
      <c r="B1" s="10"/>
      <c r="C1" s="10"/>
      <c r="D1" s="10"/>
      <c r="O1" s="2"/>
    </row>
    <row r="2" spans="2:15" s="1" customFormat="1" x14ac:dyDescent="0.25">
      <c r="B2" s="10"/>
      <c r="C2" s="10"/>
      <c r="D2" s="10"/>
      <c r="M2" s="1" t="s">
        <v>17</v>
      </c>
      <c r="O2" s="2"/>
    </row>
    <row r="3" spans="2:15" s="1" customFormat="1" ht="35.25" customHeight="1" x14ac:dyDescent="0.25">
      <c r="B3" s="10"/>
      <c r="C3" s="27" t="s">
        <v>54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8"/>
    </row>
    <row r="4" spans="2:15" s="1" customFormat="1" ht="12.75" customHeight="1" x14ac:dyDescent="0.25"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s="1" customFormat="1" ht="18.75" customHeight="1" x14ac:dyDescent="0.25">
      <c r="B5" s="28" t="s">
        <v>12</v>
      </c>
      <c r="C5" s="28" t="s">
        <v>6</v>
      </c>
      <c r="D5" s="28" t="s">
        <v>0</v>
      </c>
      <c r="E5" s="29" t="s">
        <v>24</v>
      </c>
      <c r="F5" s="29" t="s">
        <v>5</v>
      </c>
      <c r="G5" s="28" t="s">
        <v>1</v>
      </c>
      <c r="H5" s="28"/>
      <c r="I5" s="28"/>
      <c r="J5" s="28"/>
      <c r="K5" s="28"/>
      <c r="L5" s="28" t="s">
        <v>8</v>
      </c>
      <c r="M5" s="28" t="s">
        <v>9</v>
      </c>
      <c r="N5" s="28" t="s">
        <v>25</v>
      </c>
      <c r="O5" s="28" t="s">
        <v>11</v>
      </c>
    </row>
    <row r="6" spans="2:15" s="1" customFormat="1" ht="72.75" customHeight="1" x14ac:dyDescent="0.25">
      <c r="B6" s="28"/>
      <c r="C6" s="28"/>
      <c r="D6" s="28"/>
      <c r="E6" s="29"/>
      <c r="F6" s="29"/>
      <c r="G6" s="3" t="s">
        <v>10</v>
      </c>
      <c r="H6" s="3" t="s">
        <v>2</v>
      </c>
      <c r="I6" s="3" t="s">
        <v>3</v>
      </c>
      <c r="J6" s="3" t="s">
        <v>4</v>
      </c>
      <c r="K6" s="3" t="s">
        <v>7</v>
      </c>
      <c r="L6" s="28"/>
      <c r="M6" s="28"/>
      <c r="N6" s="28"/>
      <c r="O6" s="28"/>
    </row>
    <row r="7" spans="2:15" s="1" customFormat="1" ht="18" customHeight="1" x14ac:dyDescent="0.25">
      <c r="B7" s="4"/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</row>
    <row r="8" spans="2:15" s="1" customFormat="1" ht="15.75" customHeight="1" x14ac:dyDescent="0.25">
      <c r="B8" s="4"/>
      <c r="C8" s="5"/>
      <c r="D8" s="5"/>
      <c r="E8" s="5"/>
      <c r="F8" s="30" t="s">
        <v>26</v>
      </c>
      <c r="G8" s="30"/>
      <c r="H8" s="30"/>
      <c r="I8" s="30"/>
      <c r="J8" s="30"/>
      <c r="K8" s="30"/>
      <c r="L8" s="5"/>
      <c r="M8" s="5"/>
      <c r="N8" s="5"/>
      <c r="O8" s="5"/>
    </row>
    <row r="9" spans="2:15" s="1" customFormat="1" ht="17.25" customHeight="1" x14ac:dyDescent="0.25">
      <c r="B9" s="5">
        <v>1</v>
      </c>
      <c r="C9" s="31" t="s">
        <v>18</v>
      </c>
      <c r="D9" s="12" t="s">
        <v>45</v>
      </c>
      <c r="E9" s="5">
        <v>20</v>
      </c>
      <c r="F9" s="14">
        <v>20</v>
      </c>
      <c r="G9" s="5"/>
      <c r="H9" s="5">
        <v>5</v>
      </c>
      <c r="I9" s="5">
        <v>15</v>
      </c>
      <c r="J9" s="5"/>
      <c r="K9" s="5"/>
      <c r="L9" s="6">
        <f t="shared" ref="L9:L31" si="0">SUM((G9+H9+I9)/F9*100)</f>
        <v>100</v>
      </c>
      <c r="M9" s="6">
        <f t="shared" ref="M9:M31" si="1">SUM((G9+H9)/F9*100)</f>
        <v>25</v>
      </c>
      <c r="N9" s="7">
        <f t="shared" ref="N9:N15" si="2">F9</f>
        <v>20</v>
      </c>
      <c r="O9" s="6">
        <f t="shared" ref="O9:O31" si="3">(G9*5+H9*4+I9*3+J9*2)/F9</f>
        <v>3.25</v>
      </c>
    </row>
    <row r="10" spans="2:15" s="1" customFormat="1" ht="17.25" customHeight="1" x14ac:dyDescent="0.25">
      <c r="B10" s="5">
        <v>2</v>
      </c>
      <c r="C10" s="32"/>
      <c r="D10" s="12" t="s">
        <v>27</v>
      </c>
      <c r="E10" s="5">
        <v>20</v>
      </c>
      <c r="F10" s="14">
        <v>20</v>
      </c>
      <c r="G10" s="5"/>
      <c r="H10" s="5">
        <v>12</v>
      </c>
      <c r="I10" s="5">
        <v>8</v>
      </c>
      <c r="J10" s="5"/>
      <c r="K10" s="5"/>
      <c r="L10" s="6">
        <f t="shared" si="0"/>
        <v>100</v>
      </c>
      <c r="M10" s="6">
        <f t="shared" si="1"/>
        <v>60</v>
      </c>
      <c r="N10" s="7">
        <f t="shared" si="2"/>
        <v>20</v>
      </c>
      <c r="O10" s="6">
        <f t="shared" si="3"/>
        <v>3.6</v>
      </c>
    </row>
    <row r="11" spans="2:15" s="1" customFormat="1" ht="17.25" customHeight="1" x14ac:dyDescent="0.25">
      <c r="B11" s="5">
        <v>3</v>
      </c>
      <c r="C11" s="32"/>
      <c r="D11" s="26" t="s">
        <v>19</v>
      </c>
      <c r="E11" s="5">
        <v>22</v>
      </c>
      <c r="F11" s="14">
        <v>22</v>
      </c>
      <c r="G11" s="5">
        <v>1</v>
      </c>
      <c r="H11" s="5">
        <v>13</v>
      </c>
      <c r="I11" s="5">
        <v>6</v>
      </c>
      <c r="J11" s="5">
        <v>2</v>
      </c>
      <c r="K11" s="5"/>
      <c r="L11" s="6">
        <f t="shared" si="0"/>
        <v>90.909090909090907</v>
      </c>
      <c r="M11" s="6">
        <f t="shared" si="1"/>
        <v>63.636363636363633</v>
      </c>
      <c r="N11" s="7">
        <f t="shared" si="2"/>
        <v>22</v>
      </c>
      <c r="O11" s="6">
        <f t="shared" si="3"/>
        <v>3.5909090909090908</v>
      </c>
    </row>
    <row r="12" spans="2:15" s="1" customFormat="1" ht="18.75" customHeight="1" x14ac:dyDescent="0.25">
      <c r="B12" s="5">
        <v>4</v>
      </c>
      <c r="C12" s="33"/>
      <c r="D12" s="26" t="s">
        <v>20</v>
      </c>
      <c r="E12" s="5">
        <v>19</v>
      </c>
      <c r="F12" s="14">
        <v>19</v>
      </c>
      <c r="G12" s="5">
        <v>2</v>
      </c>
      <c r="H12" s="5">
        <v>15</v>
      </c>
      <c r="I12" s="5">
        <v>2</v>
      </c>
      <c r="J12" s="5"/>
      <c r="K12" s="5"/>
      <c r="L12" s="6">
        <f t="shared" si="0"/>
        <v>100</v>
      </c>
      <c r="M12" s="6">
        <f t="shared" si="1"/>
        <v>89.473684210526315</v>
      </c>
      <c r="N12" s="7">
        <f t="shared" si="2"/>
        <v>19</v>
      </c>
      <c r="O12" s="6">
        <f t="shared" si="3"/>
        <v>4</v>
      </c>
    </row>
    <row r="13" spans="2:15" s="1" customFormat="1" ht="15" customHeight="1" x14ac:dyDescent="0.25">
      <c r="B13" s="5">
        <v>5</v>
      </c>
      <c r="C13" s="31" t="s">
        <v>52</v>
      </c>
      <c r="D13" s="12" t="s">
        <v>46</v>
      </c>
      <c r="E13" s="5">
        <v>19</v>
      </c>
      <c r="F13" s="14">
        <v>19</v>
      </c>
      <c r="G13" s="5"/>
      <c r="H13" s="5">
        <v>17</v>
      </c>
      <c r="I13" s="5">
        <v>2</v>
      </c>
      <c r="J13" s="5"/>
      <c r="K13" s="5"/>
      <c r="L13" s="6">
        <f t="shared" si="0"/>
        <v>100</v>
      </c>
      <c r="M13" s="6">
        <f t="shared" si="1"/>
        <v>89.473684210526315</v>
      </c>
      <c r="N13" s="7">
        <f t="shared" si="2"/>
        <v>19</v>
      </c>
      <c r="O13" s="6">
        <f t="shared" si="3"/>
        <v>3.8947368421052633</v>
      </c>
    </row>
    <row r="14" spans="2:15" s="1" customFormat="1" ht="15" customHeight="1" x14ac:dyDescent="0.25">
      <c r="B14" s="5">
        <v>6</v>
      </c>
      <c r="C14" s="34"/>
      <c r="D14" s="12" t="s">
        <v>28</v>
      </c>
      <c r="E14" s="5">
        <v>20</v>
      </c>
      <c r="F14" s="14">
        <v>20</v>
      </c>
      <c r="G14" s="5">
        <v>3</v>
      </c>
      <c r="H14" s="5">
        <v>15</v>
      </c>
      <c r="I14" s="5">
        <v>2</v>
      </c>
      <c r="J14" s="5"/>
      <c r="K14" s="5"/>
      <c r="L14" s="6">
        <f t="shared" si="0"/>
        <v>100</v>
      </c>
      <c r="M14" s="6">
        <f t="shared" si="1"/>
        <v>90</v>
      </c>
      <c r="N14" s="7">
        <f t="shared" si="2"/>
        <v>20</v>
      </c>
      <c r="O14" s="6">
        <f t="shared" si="3"/>
        <v>4.05</v>
      </c>
    </row>
    <row r="15" spans="2:15" s="1" customFormat="1" ht="15" customHeight="1" x14ac:dyDescent="0.25">
      <c r="B15" s="5">
        <v>7</v>
      </c>
      <c r="C15" s="16" t="s">
        <v>29</v>
      </c>
      <c r="D15" s="12" t="s">
        <v>30</v>
      </c>
      <c r="E15" s="5">
        <v>18</v>
      </c>
      <c r="F15" s="14">
        <v>18</v>
      </c>
      <c r="G15" s="5">
        <v>1</v>
      </c>
      <c r="H15" s="5">
        <v>11</v>
      </c>
      <c r="I15" s="5">
        <v>6</v>
      </c>
      <c r="J15" s="5"/>
      <c r="K15" s="5"/>
      <c r="L15" s="6">
        <f t="shared" si="0"/>
        <v>100</v>
      </c>
      <c r="M15" s="6">
        <f t="shared" si="1"/>
        <v>66.666666666666657</v>
      </c>
      <c r="N15" s="7">
        <f t="shared" si="2"/>
        <v>18</v>
      </c>
      <c r="O15" s="6">
        <f t="shared" si="3"/>
        <v>3.7222222222222223</v>
      </c>
    </row>
    <row r="16" spans="2:15" s="1" customFormat="1" ht="15" customHeight="1" x14ac:dyDescent="0.25">
      <c r="B16" s="5">
        <v>8</v>
      </c>
      <c r="C16" s="35" t="s">
        <v>31</v>
      </c>
      <c r="D16" s="12" t="s">
        <v>47</v>
      </c>
      <c r="E16" s="5">
        <v>19</v>
      </c>
      <c r="F16" s="14">
        <v>19</v>
      </c>
      <c r="G16" s="5">
        <v>1</v>
      </c>
      <c r="H16" s="5">
        <v>11</v>
      </c>
      <c r="I16" s="5">
        <v>7</v>
      </c>
      <c r="J16" s="5"/>
      <c r="K16" s="5"/>
      <c r="L16" s="6">
        <f t="shared" si="0"/>
        <v>100</v>
      </c>
      <c r="M16" s="6">
        <f t="shared" si="1"/>
        <v>63.157894736842103</v>
      </c>
      <c r="N16" s="7">
        <f>F16</f>
        <v>19</v>
      </c>
      <c r="O16" s="6">
        <f t="shared" si="3"/>
        <v>3.6842105263157894</v>
      </c>
    </row>
    <row r="17" spans="2:15" s="1" customFormat="1" ht="15" customHeight="1" x14ac:dyDescent="0.25">
      <c r="B17" s="5">
        <v>9</v>
      </c>
      <c r="C17" s="36"/>
      <c r="D17" s="12" t="s">
        <v>21</v>
      </c>
      <c r="E17" s="5">
        <v>12</v>
      </c>
      <c r="F17" s="14">
        <v>12</v>
      </c>
      <c r="G17" s="5">
        <v>1</v>
      </c>
      <c r="H17" s="5">
        <v>11</v>
      </c>
      <c r="I17" s="5"/>
      <c r="J17" s="5"/>
      <c r="K17" s="5"/>
      <c r="L17" s="6">
        <f t="shared" si="0"/>
        <v>100</v>
      </c>
      <c r="M17" s="6">
        <f t="shared" si="1"/>
        <v>100</v>
      </c>
      <c r="N17" s="7">
        <f>F17</f>
        <v>12</v>
      </c>
      <c r="O17" s="6">
        <f t="shared" si="3"/>
        <v>4.083333333333333</v>
      </c>
    </row>
    <row r="18" spans="2:15" s="1" customFormat="1" ht="20.25" customHeight="1" x14ac:dyDescent="0.25">
      <c r="B18" s="5">
        <v>10</v>
      </c>
      <c r="C18" s="28" t="s">
        <v>32</v>
      </c>
      <c r="D18" s="12" t="s">
        <v>48</v>
      </c>
      <c r="E18" s="5">
        <v>20</v>
      </c>
      <c r="F18" s="14">
        <v>20</v>
      </c>
      <c r="G18" s="5"/>
      <c r="H18" s="5">
        <v>16</v>
      </c>
      <c r="I18" s="5">
        <v>2</v>
      </c>
      <c r="J18" s="5">
        <v>2</v>
      </c>
      <c r="K18" s="5"/>
      <c r="L18" s="6">
        <f t="shared" si="0"/>
        <v>90</v>
      </c>
      <c r="M18" s="6">
        <f t="shared" si="1"/>
        <v>80</v>
      </c>
      <c r="N18" s="7">
        <f t="shared" ref="N18:N27" si="4">F18</f>
        <v>20</v>
      </c>
      <c r="O18" s="6">
        <f t="shared" si="3"/>
        <v>3.7</v>
      </c>
    </row>
    <row r="19" spans="2:15" s="1" customFormat="1" ht="24" customHeight="1" x14ac:dyDescent="0.25">
      <c r="B19" s="5">
        <v>11</v>
      </c>
      <c r="C19" s="28"/>
      <c r="D19" s="12" t="s">
        <v>33</v>
      </c>
      <c r="E19" s="5">
        <v>19</v>
      </c>
      <c r="F19" s="14">
        <v>19</v>
      </c>
      <c r="G19" s="5">
        <v>1</v>
      </c>
      <c r="H19" s="5">
        <v>11</v>
      </c>
      <c r="I19" s="5">
        <v>7</v>
      </c>
      <c r="J19" s="5"/>
      <c r="K19" s="5"/>
      <c r="L19" s="6">
        <f t="shared" si="0"/>
        <v>100</v>
      </c>
      <c r="M19" s="6">
        <f t="shared" si="1"/>
        <v>63.157894736842103</v>
      </c>
      <c r="N19" s="7">
        <f t="shared" si="4"/>
        <v>19</v>
      </c>
      <c r="O19" s="6">
        <f t="shared" si="3"/>
        <v>3.6842105263157894</v>
      </c>
    </row>
    <row r="20" spans="2:15" s="1" customFormat="1" ht="18" customHeight="1" x14ac:dyDescent="0.25">
      <c r="B20" s="5">
        <v>12</v>
      </c>
      <c r="C20" s="31" t="s">
        <v>34</v>
      </c>
      <c r="D20" s="12" t="s">
        <v>49</v>
      </c>
      <c r="E20" s="5">
        <v>16</v>
      </c>
      <c r="F20" s="14">
        <v>16</v>
      </c>
      <c r="G20" s="5">
        <v>1</v>
      </c>
      <c r="H20" s="5">
        <v>10</v>
      </c>
      <c r="I20" s="5">
        <v>5</v>
      </c>
      <c r="J20" s="5">
        <v>1</v>
      </c>
      <c r="K20" s="5"/>
      <c r="L20" s="6">
        <f t="shared" si="0"/>
        <v>100</v>
      </c>
      <c r="M20" s="6">
        <f t="shared" si="1"/>
        <v>68.75</v>
      </c>
      <c r="N20" s="7">
        <f t="shared" si="4"/>
        <v>16</v>
      </c>
      <c r="O20" s="6">
        <f t="shared" si="3"/>
        <v>3.875</v>
      </c>
    </row>
    <row r="21" spans="2:15" s="1" customFormat="1" ht="18" customHeight="1" x14ac:dyDescent="0.25">
      <c r="B21" s="5">
        <v>13</v>
      </c>
      <c r="C21" s="32"/>
      <c r="D21" s="26" t="s">
        <v>35</v>
      </c>
      <c r="E21" s="5">
        <v>18</v>
      </c>
      <c r="F21" s="14">
        <v>18</v>
      </c>
      <c r="G21" s="5"/>
      <c r="H21" s="5">
        <v>17</v>
      </c>
      <c r="I21" s="5">
        <v>1</v>
      </c>
      <c r="J21" s="5"/>
      <c r="K21" s="5"/>
      <c r="L21" s="6">
        <f t="shared" si="0"/>
        <v>100</v>
      </c>
      <c r="M21" s="6">
        <f t="shared" si="1"/>
        <v>94.444444444444443</v>
      </c>
      <c r="N21" s="7">
        <f t="shared" si="4"/>
        <v>18</v>
      </c>
      <c r="O21" s="6">
        <f t="shared" si="3"/>
        <v>3.9444444444444446</v>
      </c>
    </row>
    <row r="22" spans="2:15" s="1" customFormat="1" ht="19.5" customHeight="1" x14ac:dyDescent="0.25">
      <c r="B22" s="5">
        <v>14</v>
      </c>
      <c r="C22" s="32"/>
      <c r="D22" s="26" t="s">
        <v>36</v>
      </c>
      <c r="E22" s="5">
        <v>15</v>
      </c>
      <c r="F22" s="14">
        <v>15</v>
      </c>
      <c r="G22" s="5"/>
      <c r="H22" s="5">
        <v>14</v>
      </c>
      <c r="I22" s="5">
        <v>1</v>
      </c>
      <c r="J22" s="5"/>
      <c r="K22" s="5"/>
      <c r="L22" s="6">
        <f t="shared" si="0"/>
        <v>100</v>
      </c>
      <c r="M22" s="6">
        <f t="shared" si="1"/>
        <v>93.333333333333329</v>
      </c>
      <c r="N22" s="7">
        <f t="shared" si="4"/>
        <v>15</v>
      </c>
      <c r="O22" s="6">
        <f t="shared" si="3"/>
        <v>3.9333333333333331</v>
      </c>
    </row>
    <row r="23" spans="2:15" s="1" customFormat="1" ht="19.5" customHeight="1" x14ac:dyDescent="0.25">
      <c r="B23" s="5">
        <v>15</v>
      </c>
      <c r="C23" s="34"/>
      <c r="D23" s="26" t="s">
        <v>22</v>
      </c>
      <c r="E23" s="5">
        <v>18</v>
      </c>
      <c r="F23" s="14">
        <v>18</v>
      </c>
      <c r="G23" s="5"/>
      <c r="H23" s="5">
        <v>11</v>
      </c>
      <c r="I23" s="5">
        <v>7</v>
      </c>
      <c r="J23" s="5"/>
      <c r="K23" s="5"/>
      <c r="L23" s="6">
        <f t="shared" si="0"/>
        <v>100</v>
      </c>
      <c r="M23" s="6">
        <f t="shared" si="1"/>
        <v>61.111111111111114</v>
      </c>
      <c r="N23" s="7">
        <f t="shared" si="4"/>
        <v>18</v>
      </c>
      <c r="O23" s="6">
        <f t="shared" si="3"/>
        <v>3.6111111111111112</v>
      </c>
    </row>
    <row r="24" spans="2:15" s="1" customFormat="1" ht="19.5" customHeight="1" x14ac:dyDescent="0.25">
      <c r="B24" s="5">
        <v>16</v>
      </c>
      <c r="C24" s="17">
        <v>1403</v>
      </c>
      <c r="D24" s="26" t="s">
        <v>37</v>
      </c>
      <c r="E24" s="5">
        <v>16</v>
      </c>
      <c r="F24" s="14">
        <v>16</v>
      </c>
      <c r="G24" s="5"/>
      <c r="H24" s="5">
        <v>10</v>
      </c>
      <c r="I24" s="5">
        <v>4</v>
      </c>
      <c r="J24" s="5">
        <v>2</v>
      </c>
      <c r="K24" s="5"/>
      <c r="L24" s="6">
        <f t="shared" si="0"/>
        <v>87.5</v>
      </c>
      <c r="M24" s="6">
        <f t="shared" si="1"/>
        <v>62.5</v>
      </c>
      <c r="N24" s="7">
        <f t="shared" si="4"/>
        <v>16</v>
      </c>
      <c r="O24" s="6">
        <f t="shared" si="3"/>
        <v>3.5</v>
      </c>
    </row>
    <row r="25" spans="2:15" s="1" customFormat="1" ht="17.25" customHeight="1" x14ac:dyDescent="0.25">
      <c r="B25" s="5">
        <v>17</v>
      </c>
      <c r="C25" s="38" t="s">
        <v>38</v>
      </c>
      <c r="D25" s="12" t="s">
        <v>50</v>
      </c>
      <c r="E25" s="5">
        <v>20</v>
      </c>
      <c r="F25" s="14">
        <v>20</v>
      </c>
      <c r="G25" s="7">
        <v>1</v>
      </c>
      <c r="H25" s="5">
        <v>11</v>
      </c>
      <c r="I25" s="5">
        <v>7</v>
      </c>
      <c r="J25" s="5">
        <v>1</v>
      </c>
      <c r="K25" s="5"/>
      <c r="L25" s="6">
        <f t="shared" si="0"/>
        <v>95</v>
      </c>
      <c r="M25" s="6">
        <f t="shared" si="1"/>
        <v>60</v>
      </c>
      <c r="N25" s="7">
        <f t="shared" si="4"/>
        <v>20</v>
      </c>
      <c r="O25" s="6">
        <f t="shared" si="3"/>
        <v>3.6</v>
      </c>
    </row>
    <row r="26" spans="2:15" s="1" customFormat="1" ht="17.25" customHeight="1" x14ac:dyDescent="0.25">
      <c r="B26" s="5">
        <v>18</v>
      </c>
      <c r="C26" s="38"/>
      <c r="D26" s="12" t="s">
        <v>39</v>
      </c>
      <c r="E26" s="5">
        <v>19</v>
      </c>
      <c r="F26" s="14">
        <v>19</v>
      </c>
      <c r="G26" s="7"/>
      <c r="H26" s="5">
        <v>13</v>
      </c>
      <c r="I26" s="5">
        <v>4</v>
      </c>
      <c r="J26" s="5">
        <v>2</v>
      </c>
      <c r="K26" s="5"/>
      <c r="L26" s="6">
        <f t="shared" si="0"/>
        <v>89.473684210526315</v>
      </c>
      <c r="M26" s="6">
        <f t="shared" si="1"/>
        <v>68.421052631578945</v>
      </c>
      <c r="N26" s="7">
        <f t="shared" si="4"/>
        <v>19</v>
      </c>
      <c r="O26" s="6">
        <f t="shared" si="3"/>
        <v>3.5789473684210527</v>
      </c>
    </row>
    <row r="27" spans="2:15" s="1" customFormat="1" ht="18.75" customHeight="1" x14ac:dyDescent="0.25">
      <c r="B27" s="5">
        <v>19</v>
      </c>
      <c r="C27" s="38"/>
      <c r="D27" s="26" t="s">
        <v>40</v>
      </c>
      <c r="E27" s="5">
        <v>19</v>
      </c>
      <c r="F27" s="14">
        <v>19</v>
      </c>
      <c r="G27" s="7"/>
      <c r="H27" s="5">
        <v>17</v>
      </c>
      <c r="I27" s="5">
        <v>2</v>
      </c>
      <c r="J27" s="5"/>
      <c r="K27" s="5"/>
      <c r="L27" s="6">
        <f t="shared" si="0"/>
        <v>100</v>
      </c>
      <c r="M27" s="6">
        <f t="shared" si="1"/>
        <v>89.473684210526315</v>
      </c>
      <c r="N27" s="7">
        <f t="shared" si="4"/>
        <v>19</v>
      </c>
      <c r="O27" s="6">
        <f t="shared" si="3"/>
        <v>3.8947368421052633</v>
      </c>
    </row>
    <row r="28" spans="2:15" s="1" customFormat="1" ht="19.5" customHeight="1" x14ac:dyDescent="0.25">
      <c r="B28" s="5">
        <v>20</v>
      </c>
      <c r="C28" s="38"/>
      <c r="D28" s="26" t="s">
        <v>23</v>
      </c>
      <c r="E28" s="5">
        <v>14</v>
      </c>
      <c r="F28" s="14">
        <v>14</v>
      </c>
      <c r="G28" s="7">
        <v>1</v>
      </c>
      <c r="H28" s="5">
        <v>8</v>
      </c>
      <c r="I28" s="5">
        <v>4</v>
      </c>
      <c r="J28" s="5">
        <v>1</v>
      </c>
      <c r="K28" s="5"/>
      <c r="L28" s="6">
        <f t="shared" si="0"/>
        <v>92.857142857142861</v>
      </c>
      <c r="M28" s="6">
        <f t="shared" si="1"/>
        <v>64.285714285714292</v>
      </c>
      <c r="N28" s="7">
        <v>0</v>
      </c>
      <c r="O28" s="6">
        <f t="shared" si="3"/>
        <v>3.6428571428571428</v>
      </c>
    </row>
    <row r="29" spans="2:15" s="1" customFormat="1" ht="19.5" customHeight="1" x14ac:dyDescent="0.25">
      <c r="B29" s="5">
        <v>21</v>
      </c>
      <c r="C29" s="31" t="s">
        <v>13</v>
      </c>
      <c r="D29" s="26" t="s">
        <v>41</v>
      </c>
      <c r="E29" s="5">
        <v>15</v>
      </c>
      <c r="F29" s="14">
        <v>15</v>
      </c>
      <c r="G29" s="7">
        <v>1</v>
      </c>
      <c r="H29" s="5">
        <v>10</v>
      </c>
      <c r="I29" s="5">
        <v>4</v>
      </c>
      <c r="J29" s="5"/>
      <c r="K29" s="5"/>
      <c r="L29" s="6">
        <f t="shared" si="0"/>
        <v>100</v>
      </c>
      <c r="M29" s="6">
        <f>SUM((G29+H29)/F29*100)</f>
        <v>73.333333333333329</v>
      </c>
      <c r="N29" s="7">
        <f>F29</f>
        <v>15</v>
      </c>
      <c r="O29" s="6">
        <f t="shared" si="3"/>
        <v>3.8</v>
      </c>
    </row>
    <row r="30" spans="2:15" s="1" customFormat="1" ht="19.5" customHeight="1" x14ac:dyDescent="0.25">
      <c r="B30" s="5">
        <v>22</v>
      </c>
      <c r="C30" s="32"/>
      <c r="D30" s="26" t="s">
        <v>42</v>
      </c>
      <c r="E30" s="5">
        <v>17</v>
      </c>
      <c r="F30" s="14">
        <v>17</v>
      </c>
      <c r="G30" s="7">
        <v>3</v>
      </c>
      <c r="H30" s="5">
        <v>14</v>
      </c>
      <c r="I30" s="5"/>
      <c r="J30" s="5"/>
      <c r="K30" s="5"/>
      <c r="L30" s="6">
        <f t="shared" si="0"/>
        <v>100</v>
      </c>
      <c r="M30" s="6">
        <f>SUM((G30+H30)/F30*100)</f>
        <v>100</v>
      </c>
      <c r="N30" s="7">
        <f>F30</f>
        <v>17</v>
      </c>
      <c r="O30" s="6">
        <f t="shared" si="3"/>
        <v>4.1764705882352944</v>
      </c>
    </row>
    <row r="31" spans="2:15" s="1" customFormat="1" x14ac:dyDescent="0.25">
      <c r="B31" s="18"/>
      <c r="C31" s="37" t="s">
        <v>14</v>
      </c>
      <c r="D31" s="37"/>
      <c r="E31" s="19">
        <f t="shared" ref="E31:K31" si="5">SUM(E9:E30)</f>
        <v>395</v>
      </c>
      <c r="F31" s="19">
        <f t="shared" si="5"/>
        <v>395</v>
      </c>
      <c r="G31" s="19">
        <f t="shared" si="5"/>
        <v>17</v>
      </c>
      <c r="H31" s="19">
        <f t="shared" si="5"/>
        <v>272</v>
      </c>
      <c r="I31" s="19">
        <f t="shared" si="5"/>
        <v>96</v>
      </c>
      <c r="J31" s="19">
        <f t="shared" si="5"/>
        <v>11</v>
      </c>
      <c r="K31" s="19">
        <f t="shared" si="5"/>
        <v>0</v>
      </c>
      <c r="L31" s="20">
        <f t="shared" si="0"/>
        <v>97.468354430379748</v>
      </c>
      <c r="M31" s="20">
        <f t="shared" si="1"/>
        <v>73.164556962025316</v>
      </c>
      <c r="N31" s="21">
        <f>F31</f>
        <v>395</v>
      </c>
      <c r="O31" s="20">
        <f t="shared" si="3"/>
        <v>3.7544303797468355</v>
      </c>
    </row>
    <row r="32" spans="2:15" s="1" customFormat="1" x14ac:dyDescent="0.25">
      <c r="B32" s="4"/>
      <c r="C32" s="4"/>
      <c r="D32" s="4"/>
      <c r="E32" s="5"/>
      <c r="F32" s="30" t="s">
        <v>43</v>
      </c>
      <c r="G32" s="30"/>
      <c r="H32" s="30"/>
      <c r="I32" s="30"/>
      <c r="J32" s="30"/>
      <c r="K32" s="30"/>
      <c r="L32" s="6"/>
      <c r="M32" s="6"/>
      <c r="N32" s="6"/>
      <c r="O32" s="6"/>
    </row>
    <row r="33" spans="2:15" s="1" customFormat="1" x14ac:dyDescent="0.25">
      <c r="B33" s="4">
        <v>1</v>
      </c>
      <c r="C33" s="15" t="s">
        <v>53</v>
      </c>
      <c r="D33" s="5" t="s">
        <v>51</v>
      </c>
      <c r="E33" s="5">
        <v>1</v>
      </c>
      <c r="F33" s="14">
        <v>1</v>
      </c>
      <c r="G33" s="5"/>
      <c r="H33" s="5">
        <v>1</v>
      </c>
      <c r="I33" s="5"/>
      <c r="J33" s="5"/>
      <c r="K33" s="5"/>
      <c r="L33" s="6">
        <f>SUM((G33+H33+I33)/F33*100)</f>
        <v>100</v>
      </c>
      <c r="M33" s="6">
        <f>SUM((G33+H33)/F33*100)</f>
        <v>100</v>
      </c>
      <c r="N33" s="7">
        <f>G33+H33+I33+J33+K33</f>
        <v>1</v>
      </c>
      <c r="O33" s="6">
        <f>(G33*5+H33*4+I33*3+J33*2)/F33</f>
        <v>4</v>
      </c>
    </row>
    <row r="34" spans="2:15" s="1" customFormat="1" x14ac:dyDescent="0.25">
      <c r="B34" s="22"/>
      <c r="C34" s="39" t="s">
        <v>15</v>
      </c>
      <c r="D34" s="39"/>
      <c r="E34" s="23">
        <f t="shared" ref="E34:K34" si="6">SUM(E33:E33)</f>
        <v>1</v>
      </c>
      <c r="F34" s="23">
        <f t="shared" si="6"/>
        <v>1</v>
      </c>
      <c r="G34" s="23">
        <f t="shared" si="6"/>
        <v>0</v>
      </c>
      <c r="H34" s="23">
        <f t="shared" si="6"/>
        <v>1</v>
      </c>
      <c r="I34" s="23">
        <f t="shared" si="6"/>
        <v>0</v>
      </c>
      <c r="J34" s="23">
        <f t="shared" si="6"/>
        <v>0</v>
      </c>
      <c r="K34" s="23">
        <f t="shared" si="6"/>
        <v>0</v>
      </c>
      <c r="L34" s="24">
        <f>SUM((G34+H34+I34)/F34*100)</f>
        <v>100</v>
      </c>
      <c r="M34" s="24">
        <f>SUM((G34+H34)/F34*100)</f>
        <v>100</v>
      </c>
      <c r="N34" s="25">
        <f>SUM(N33:N33)</f>
        <v>1</v>
      </c>
      <c r="O34" s="24">
        <f>(G34*5+H34*4+I34*3+J34*2)/F34</f>
        <v>4</v>
      </c>
    </row>
    <row r="35" spans="2:15" s="1" customFormat="1" x14ac:dyDescent="0.25">
      <c r="B35" s="18"/>
      <c r="C35" s="37" t="s">
        <v>44</v>
      </c>
      <c r="D35" s="37"/>
      <c r="E35" s="19">
        <f t="shared" ref="E35:K35" si="7">E31+E34</f>
        <v>396</v>
      </c>
      <c r="F35" s="19">
        <f t="shared" si="7"/>
        <v>396</v>
      </c>
      <c r="G35" s="19">
        <f t="shared" si="7"/>
        <v>17</v>
      </c>
      <c r="H35" s="19">
        <f t="shared" si="7"/>
        <v>273</v>
      </c>
      <c r="I35" s="19">
        <f t="shared" si="7"/>
        <v>96</v>
      </c>
      <c r="J35" s="19">
        <f t="shared" si="7"/>
        <v>11</v>
      </c>
      <c r="K35" s="19">
        <f t="shared" si="7"/>
        <v>0</v>
      </c>
      <c r="L35" s="20">
        <f>SUM((G35+H35+I35)/F35*100)</f>
        <v>97.474747474747474</v>
      </c>
      <c r="M35" s="20">
        <f>SUM((G35+H35)/F35*100)</f>
        <v>73.232323232323239</v>
      </c>
      <c r="N35" s="21">
        <f>N34+N31</f>
        <v>396</v>
      </c>
      <c r="O35" s="20">
        <f>(G35*5+H35*4+I35*3+J35*2)/F35</f>
        <v>3.7550505050505052</v>
      </c>
    </row>
    <row r="36" spans="2:15" x14ac:dyDescent="0.25">
      <c r="E36" s="10"/>
      <c r="G36" s="10" t="s">
        <v>16</v>
      </c>
      <c r="H36" s="1"/>
      <c r="I36" s="1"/>
      <c r="M36"/>
      <c r="N36" s="1"/>
    </row>
    <row r="37" spans="2:15" x14ac:dyDescent="0.25">
      <c r="E37" s="10"/>
      <c r="G37" s="10"/>
      <c r="H37" s="1"/>
      <c r="I37" s="1"/>
      <c r="M37"/>
      <c r="N37" s="1"/>
    </row>
    <row r="38" spans="2:15" x14ac:dyDescent="0.25">
      <c r="E38" s="9"/>
      <c r="F38" s="9"/>
      <c r="G38" s="9"/>
      <c r="H38" s="9"/>
      <c r="I38" s="9"/>
      <c r="J38" s="9"/>
      <c r="K38" s="9"/>
      <c r="L38" s="1"/>
      <c r="M38" s="1"/>
    </row>
  </sheetData>
  <mergeCells count="23">
    <mergeCell ref="C35:D35"/>
    <mergeCell ref="C20:C23"/>
    <mergeCell ref="C25:C28"/>
    <mergeCell ref="C29:C30"/>
    <mergeCell ref="C31:D31"/>
    <mergeCell ref="F32:K32"/>
    <mergeCell ref="C34:D34"/>
    <mergeCell ref="O5:O6"/>
    <mergeCell ref="F8:K8"/>
    <mergeCell ref="C9:C12"/>
    <mergeCell ref="C13:C14"/>
    <mergeCell ref="C16:C17"/>
    <mergeCell ref="C18:C19"/>
    <mergeCell ref="C3:N3"/>
    <mergeCell ref="B5:B6"/>
    <mergeCell ref="C5:C6"/>
    <mergeCell ref="D5:D6"/>
    <mergeCell ref="E5:E6"/>
    <mergeCell ref="F5:F6"/>
    <mergeCell ref="G5:K5"/>
    <mergeCell ref="L5:L6"/>
    <mergeCell ref="M5:M6"/>
    <mergeCell ref="N5:N6"/>
  </mergeCells>
  <printOptions horizontalCentered="1"/>
  <pageMargins left="0.86614173228346458" right="0.78740157480314965" top="0.27559055118110237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07 .18 итог</vt:lpstr>
      <vt:lpstr>'01 07 .18 итог'!Область_печати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Акбота</dc:creator>
  <cp:lastModifiedBy>Пользователь</cp:lastModifiedBy>
  <cp:lastPrinted>2019-01-31T07:01:39Z</cp:lastPrinted>
  <dcterms:created xsi:type="dcterms:W3CDTF">2006-01-06T12:58:21Z</dcterms:created>
  <dcterms:modified xsi:type="dcterms:W3CDTF">2021-04-06T08:30:10Z</dcterms:modified>
</cp:coreProperties>
</file>