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3-2024 учебный год\Материалы сайта\"/>
    </mc:Choice>
  </mc:AlternateContent>
  <bookViews>
    <workbookView xWindow="0" yWindow="0" windowWidth="28800" windowHeight="11655" tabRatio="906"/>
  </bookViews>
  <sheets>
    <sheet name="19.01.2023 (2)" sheetId="22" r:id="rId1"/>
  </sheets>
  <definedNames>
    <definedName name="_xlnm.Print_Area" localSheetId="0">'19.01.2023 (2)'!$A$1:$O$39</definedName>
  </definedNames>
  <calcPr calcId="162913"/>
</workbook>
</file>

<file path=xl/calcChain.xml><?xml version="1.0" encoding="utf-8"?>
<calcChain xmlns="http://schemas.openxmlformats.org/spreadsheetml/2006/main">
  <c r="K32" i="22" l="1"/>
  <c r="J32" i="22"/>
  <c r="I32" i="22"/>
  <c r="H32" i="22"/>
  <c r="G32" i="22"/>
  <c r="F32" i="22"/>
  <c r="N32" i="22"/>
  <c r="E32" i="22"/>
  <c r="O31" i="22"/>
  <c r="M31" i="22"/>
  <c r="L31" i="22"/>
  <c r="O30" i="22"/>
  <c r="M30" i="22"/>
  <c r="L30" i="22"/>
  <c r="O29" i="22"/>
  <c r="M29" i="22"/>
  <c r="L29" i="22"/>
  <c r="O28" i="22"/>
  <c r="M28" i="22"/>
  <c r="L28" i="22"/>
  <c r="O27" i="22"/>
  <c r="M27" i="22"/>
  <c r="L27" i="22"/>
  <c r="O26" i="22"/>
  <c r="M26" i="22"/>
  <c r="L26" i="22"/>
  <c r="O25" i="22"/>
  <c r="M25" i="22"/>
  <c r="L25" i="22"/>
  <c r="O24" i="22"/>
  <c r="M24" i="22"/>
  <c r="L24" i="22"/>
  <c r="O23" i="22"/>
  <c r="M23" i="22"/>
  <c r="L23" i="22"/>
  <c r="O22" i="22"/>
  <c r="M22" i="22"/>
  <c r="L22" i="22"/>
  <c r="O21" i="22"/>
  <c r="M21" i="22"/>
  <c r="L21" i="22"/>
  <c r="O20" i="22"/>
  <c r="M20" i="22"/>
  <c r="L20" i="22"/>
  <c r="O19" i="22"/>
  <c r="M19" i="22"/>
  <c r="L19" i="22"/>
  <c r="O18" i="22"/>
  <c r="M18" i="22"/>
  <c r="L18" i="22"/>
  <c r="O17" i="22"/>
  <c r="M17" i="22"/>
  <c r="L17" i="22"/>
  <c r="O16" i="22"/>
  <c r="M16" i="22"/>
  <c r="L16" i="22"/>
  <c r="O15" i="22"/>
  <c r="M15" i="22"/>
  <c r="L15" i="22"/>
  <c r="O14" i="22"/>
  <c r="M14" i="22"/>
  <c r="L14" i="22"/>
  <c r="O13" i="22"/>
  <c r="M13" i="22"/>
  <c r="L13" i="22"/>
  <c r="O12" i="22"/>
  <c r="M12" i="22"/>
  <c r="L12" i="22"/>
  <c r="O11" i="22"/>
  <c r="M11" i="22"/>
  <c r="L11" i="22"/>
  <c r="O10" i="22"/>
  <c r="M10" i="22"/>
  <c r="L10" i="22"/>
  <c r="O9" i="22"/>
  <c r="M9" i="22"/>
  <c r="L9" i="22"/>
  <c r="O8" i="22"/>
  <c r="M8" i="22"/>
  <c r="L8" i="22"/>
  <c r="O32" i="22"/>
  <c r="M32" i="22"/>
  <c r="L32" i="22"/>
</calcChain>
</file>

<file path=xl/sharedStrings.xml><?xml version="1.0" encoding="utf-8"?>
<sst xmlns="http://schemas.openxmlformats.org/spreadsheetml/2006/main" count="54" uniqueCount="54">
  <si>
    <t>Топтар</t>
  </si>
  <si>
    <t>Тапсырғандардың  ішінде</t>
  </si>
  <si>
    <t>аралас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</si>
  <si>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</si>
  <si>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</si>
  <si>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</si>
  <si>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</si>
  <si>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</si>
  <si>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 xml:space="preserve">орташа балл </t>
  </si>
  <si>
    <t>рет саны</t>
  </si>
  <si>
    <t>Жиынтығы/ бюджет/:</t>
  </si>
  <si>
    <t xml:space="preserve">Директордың оқу ісі жөніндегі орынбасары                                             С Анарбекова </t>
  </si>
  <si>
    <t>оқу жыл басындағы оқушылар саны</t>
  </si>
  <si>
    <t>Бюджет топтары</t>
  </si>
  <si>
    <t>1401.002 "Үймәреттер мен ғимараттар салу және пайдалану"</t>
  </si>
  <si>
    <t>0902-20-9 б</t>
  </si>
  <si>
    <t>1401-20-9 б</t>
  </si>
  <si>
    <t>1305-20-9 б</t>
  </si>
  <si>
    <t xml:space="preserve">Қосымша № </t>
  </si>
  <si>
    <t>Электромеханикалық жабдықтарына техникалық қызмет көрсету, жөндеу және пайдалану</t>
  </si>
  <si>
    <t>Электр жабдықтары</t>
  </si>
  <si>
    <t xml:space="preserve">Слесарлық іс </t>
  </si>
  <si>
    <t xml:space="preserve">Тамақтандыру ұйымдастыру </t>
  </si>
  <si>
    <t>Дәнекерлеу ісі</t>
  </si>
  <si>
    <t xml:space="preserve">СД 0715-21-9 </t>
  </si>
  <si>
    <t>СЗ 0732-21-9 б</t>
  </si>
  <si>
    <t>ЭО 0713-21-9 б</t>
  </si>
  <si>
    <t xml:space="preserve">ЭМО 0713-21-9 </t>
  </si>
  <si>
    <t xml:space="preserve">СД 0715-22-9 </t>
  </si>
  <si>
    <t>ОП 1013-22-9</t>
  </si>
  <si>
    <t>АТ 0716-22-9 б</t>
  </si>
  <si>
    <t>1 а0пан айы оқушы саны</t>
  </si>
  <si>
    <t>үздік</t>
  </si>
  <si>
    <t>жақсы</t>
  </si>
  <si>
    <t>қаңағаттарлық</t>
  </si>
  <si>
    <t>Күндізгі бөлім студенттердің  2023- 2024 оқу жылындағы 1 семестр бойынша                                                                                                           оқу үлгерімі мен сапасы туралы мәлімет.</t>
  </si>
  <si>
    <t xml:space="preserve">ЭМО 0713-23-9 </t>
  </si>
  <si>
    <t>ЭМО 0713-22-9</t>
  </si>
  <si>
    <t>0713-23-11б</t>
  </si>
  <si>
    <t>0711-23-11б</t>
  </si>
  <si>
    <t>0711-23-9б</t>
  </si>
  <si>
    <t>АТ 0716-23-9 б</t>
  </si>
  <si>
    <t>АТ 0716-21-9б</t>
  </si>
  <si>
    <t xml:space="preserve">1201-20-9 б </t>
  </si>
  <si>
    <t xml:space="preserve"> Химиялық технология және өндіріс </t>
  </si>
  <si>
    <t>"Электрмен қамтамасыз ету"</t>
  </si>
  <si>
    <t xml:space="preserve">  "Автомобиль транспортын техникалық қызмет көрсету және жөндеу</t>
  </si>
  <si>
    <t>"Ақпараттық жүйелер"</t>
  </si>
  <si>
    <t>ПО 0613-22-9б</t>
  </si>
  <si>
    <t>ПО 0613-21-9б</t>
  </si>
  <si>
    <t>ПО 0613-23-9б</t>
  </si>
  <si>
    <t>СЗ 0732-23-11б</t>
  </si>
  <si>
    <t>ОП 1013-23-9</t>
  </si>
  <si>
    <t>0715-23-9б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</si>
</sst>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zoomScale="85" zoomScaleNormal="85" zoomScaleSheetLayoutView="100" workbookViewId="0">
      <pane xSplit="5" ySplit="7" topLeftCell="F8" activePane="bottomRight" state="frozen"/>
      <selection pane="topRight" activeCell="F1" sqref="F1"/>
      <selection pane="bottomLeft" activeCell="A11" sqref="A11"/>
      <selection pane="bottomRight" activeCell="C34" sqref="C34"/>
    </sheetView>
  </sheetViews>
  <sheetFormatPr defaultRowHeight="15.75" x14ac:dyDescent="0.25"/>
  <cols>
    <col min="1" max="1" width="6.5703125" customWidth="1"/>
    <col min="2" max="2" width="5" style="12" customWidth="1"/>
    <col min="3" max="3" width="50.85546875" style="12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M1" s="1" t="s">
        <v>18</v>
      </c>
      <c r="O1" s="2"/>
    </row>
    <row r="2" spans="2:15" s="1" customFormat="1" ht="35.25" customHeight="1" x14ac:dyDescent="0.25">
      <c r="B2" s="10"/>
      <c r="C2" s="41" t="s">
        <v>35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8"/>
    </row>
    <row r="3" spans="2:15" s="1" customFormat="1" ht="8.25" customHeight="1" x14ac:dyDescent="0.25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s="1" customFormat="1" ht="18.75" customHeight="1" x14ac:dyDescent="0.25">
      <c r="B4" s="28" t="s">
        <v>9</v>
      </c>
      <c r="C4" s="28" t="s">
        <v>4</v>
      </c>
      <c r="D4" s="28" t="s">
        <v>0</v>
      </c>
      <c r="E4" s="42" t="s">
        <v>12</v>
      </c>
      <c r="F4" s="42" t="s">
        <v>3</v>
      </c>
      <c r="G4" s="28" t="s">
        <v>1</v>
      </c>
      <c r="H4" s="28"/>
      <c r="I4" s="28"/>
      <c r="J4" s="28"/>
      <c r="K4" s="28"/>
      <c r="L4" s="28" t="s">
        <v>6</v>
      </c>
      <c r="M4" s="28" t="s">
        <v>7</v>
      </c>
      <c r="N4" s="28" t="s">
        <v>31</v>
      </c>
      <c r="O4" s="28" t="s">
        <v>8</v>
      </c>
    </row>
    <row r="5" spans="2:15" s="1" customFormat="1" ht="72.75" customHeight="1" x14ac:dyDescent="0.25">
      <c r="B5" s="28"/>
      <c r="C5" s="28"/>
      <c r="D5" s="28"/>
      <c r="E5" s="42"/>
      <c r="F5" s="42"/>
      <c r="G5" s="3" t="s">
        <v>32</v>
      </c>
      <c r="H5" s="3" t="s">
        <v>33</v>
      </c>
      <c r="I5" s="3" t="s">
        <v>2</v>
      </c>
      <c r="J5" s="3" t="s">
        <v>34</v>
      </c>
      <c r="K5" s="3" t="s">
        <v>5</v>
      </c>
      <c r="L5" s="28"/>
      <c r="M5" s="28"/>
      <c r="N5" s="28"/>
      <c r="O5" s="28"/>
    </row>
    <row r="6" spans="2:15" s="1" customFormat="1" ht="18" customHeight="1" x14ac:dyDescent="0.25">
      <c r="B6" s="4"/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</row>
    <row r="7" spans="2:15" s="1" customFormat="1" ht="15.75" customHeight="1" x14ac:dyDescent="0.25">
      <c r="B7" s="4"/>
      <c r="C7" s="5"/>
      <c r="D7" s="5"/>
      <c r="E7" s="5"/>
      <c r="F7" s="29" t="s">
        <v>13</v>
      </c>
      <c r="G7" s="29"/>
      <c r="H7" s="29"/>
      <c r="I7" s="29"/>
      <c r="J7" s="29"/>
      <c r="K7" s="29"/>
      <c r="L7" s="5"/>
      <c r="M7" s="5"/>
      <c r="N7" s="5"/>
      <c r="O7" s="5"/>
    </row>
    <row r="8" spans="2:15" s="1" customFormat="1" ht="15.75" customHeight="1" x14ac:dyDescent="0.25">
      <c r="B8" s="4">
        <v>1</v>
      </c>
      <c r="C8" s="30" t="s">
        <v>19</v>
      </c>
      <c r="D8" s="5" t="s">
        <v>36</v>
      </c>
      <c r="E8" s="5">
        <v>17</v>
      </c>
      <c r="F8" s="13">
        <v>17</v>
      </c>
      <c r="G8" s="13"/>
      <c r="H8" s="13">
        <v>13</v>
      </c>
      <c r="I8" s="13">
        <v>4</v>
      </c>
      <c r="J8" s="13"/>
      <c r="K8" s="13"/>
      <c r="L8" s="6">
        <f>SUM((G8+H8+I8)/F8*100)</f>
        <v>100</v>
      </c>
      <c r="M8" s="6">
        <f>SUM((G8+H8)/F8*100)</f>
        <v>76.470588235294116</v>
      </c>
      <c r="N8" s="5"/>
      <c r="O8" s="6">
        <f>(G8*5+H8*4+I8*3+J8*2)/F8</f>
        <v>3.7647058823529411</v>
      </c>
    </row>
    <row r="9" spans="2:15" s="1" customFormat="1" ht="15.75" customHeight="1" x14ac:dyDescent="0.25">
      <c r="B9" s="4">
        <v>2</v>
      </c>
      <c r="C9" s="30"/>
      <c r="D9" s="5" t="s">
        <v>37</v>
      </c>
      <c r="E9" s="5">
        <v>21</v>
      </c>
      <c r="F9" s="13">
        <v>20</v>
      </c>
      <c r="G9" s="13"/>
      <c r="H9" s="13">
        <v>19</v>
      </c>
      <c r="I9" s="13"/>
      <c r="J9" s="13"/>
      <c r="K9" s="13">
        <v>1</v>
      </c>
      <c r="L9" s="6">
        <f>SUM((G9+H9+I9)/F9*100)</f>
        <v>95</v>
      </c>
      <c r="M9" s="6">
        <f>SUM((G9+H9)/F9*100)</f>
        <v>95</v>
      </c>
      <c r="N9" s="5"/>
      <c r="O9" s="6">
        <f>(G9*5+H9*4+I9*3+J9*2)/F9</f>
        <v>3.8</v>
      </c>
    </row>
    <row r="10" spans="2:15" s="1" customFormat="1" ht="30.75" customHeight="1" x14ac:dyDescent="0.25">
      <c r="B10" s="4">
        <v>3</v>
      </c>
      <c r="C10" s="31"/>
      <c r="D10" s="4" t="s">
        <v>27</v>
      </c>
      <c r="E10" s="23">
        <v>12</v>
      </c>
      <c r="F10" s="13">
        <v>11</v>
      </c>
      <c r="G10" s="5"/>
      <c r="H10" s="5">
        <v>9</v>
      </c>
      <c r="I10" s="5"/>
      <c r="J10" s="5">
        <v>2</v>
      </c>
      <c r="K10" s="5"/>
      <c r="L10" s="6">
        <f>SUM((G10+H10+I10)/F10*100)</f>
        <v>81.818181818181827</v>
      </c>
      <c r="M10" s="6">
        <f>SUM((G10+H10)/F10*100)</f>
        <v>81.818181818181827</v>
      </c>
      <c r="N10" s="7"/>
      <c r="O10" s="6">
        <f>(G10*5+H10*4+I10*3+J10*2)/F10</f>
        <v>3.6363636363636362</v>
      </c>
    </row>
    <row r="11" spans="2:15" s="1" customFormat="1" ht="30.75" customHeight="1" x14ac:dyDescent="0.25">
      <c r="B11" s="4">
        <v>4</v>
      </c>
      <c r="C11" s="18" t="s">
        <v>20</v>
      </c>
      <c r="D11" s="4" t="s">
        <v>26</v>
      </c>
      <c r="E11" s="23">
        <v>13</v>
      </c>
      <c r="F11" s="13">
        <v>11</v>
      </c>
      <c r="G11" s="5"/>
      <c r="H11" s="5">
        <v>11</v>
      </c>
      <c r="I11" s="5"/>
      <c r="J11" s="5"/>
      <c r="K11" s="5"/>
      <c r="L11" s="6">
        <f>SUM((G11+H11+I11)/F11*100)</f>
        <v>100</v>
      </c>
      <c r="M11" s="6">
        <f>SUM((G11+H11)/F11*100)</f>
        <v>100</v>
      </c>
      <c r="N11" s="7"/>
      <c r="O11" s="6">
        <f>(G11*5+H11*4+I11*3+J11*2)/F11</f>
        <v>4</v>
      </c>
    </row>
    <row r="12" spans="2:15" s="1" customFormat="1" ht="15" customHeight="1" x14ac:dyDescent="0.25">
      <c r="B12" s="4">
        <v>5</v>
      </c>
      <c r="C12" s="32" t="s">
        <v>44</v>
      </c>
      <c r="D12" s="27" t="s">
        <v>40</v>
      </c>
      <c r="E12" s="23">
        <v>15</v>
      </c>
      <c r="F12" s="13">
        <v>14</v>
      </c>
      <c r="G12" s="5"/>
      <c r="H12" s="5">
        <v>14</v>
      </c>
      <c r="I12" s="5"/>
      <c r="J12" s="5"/>
      <c r="K12" s="5"/>
      <c r="L12" s="6">
        <f t="shared" ref="L12:L31" si="0">SUM((G12+H12+I12)/F12*100)</f>
        <v>100</v>
      </c>
      <c r="M12" s="6">
        <f t="shared" ref="M12:M31" si="1">SUM((G12+H12)/F12*100)</f>
        <v>100</v>
      </c>
      <c r="N12" s="7"/>
      <c r="O12" s="6">
        <f t="shared" ref="O12:O31" si="2">(G12*5+H12*4+I12*3+J12*2)/F12</f>
        <v>4</v>
      </c>
    </row>
    <row r="13" spans="2:15" s="1" customFormat="1" ht="15" customHeight="1" x14ac:dyDescent="0.25">
      <c r="B13" s="4">
        <v>6</v>
      </c>
      <c r="C13" s="33"/>
      <c r="D13" s="27" t="s">
        <v>39</v>
      </c>
      <c r="E13" s="23">
        <v>26</v>
      </c>
      <c r="F13" s="13">
        <v>21</v>
      </c>
      <c r="G13" s="5">
        <v>1</v>
      </c>
      <c r="H13" s="5">
        <v>20</v>
      </c>
      <c r="I13" s="5"/>
      <c r="J13" s="5"/>
      <c r="K13" s="5"/>
      <c r="L13" s="6">
        <f>SUM((G13+H13+I13)/F13*100)</f>
        <v>100</v>
      </c>
      <c r="M13" s="6">
        <f>SUM((G13+H13)/F13*100)</f>
        <v>100</v>
      </c>
      <c r="N13" s="7"/>
      <c r="O13" s="6">
        <f>(G13*5+H13*4+I13*3+J13*2)/F13</f>
        <v>4.0476190476190474</v>
      </c>
    </row>
    <row r="14" spans="2:15" s="1" customFormat="1" ht="15" customHeight="1" x14ac:dyDescent="0.25">
      <c r="B14" s="4">
        <v>7</v>
      </c>
      <c r="C14" s="32" t="s">
        <v>45</v>
      </c>
      <c r="D14" s="27" t="s">
        <v>15</v>
      </c>
      <c r="E14" s="24">
        <v>12</v>
      </c>
      <c r="F14" s="19">
        <v>13</v>
      </c>
      <c r="G14" s="20">
        <v>2</v>
      </c>
      <c r="H14" s="20">
        <v>9</v>
      </c>
      <c r="I14" s="20"/>
      <c r="J14" s="20">
        <v>2</v>
      </c>
      <c r="K14" s="20"/>
      <c r="L14" s="6">
        <f t="shared" si="0"/>
        <v>84.615384615384613</v>
      </c>
      <c r="M14" s="6">
        <f t="shared" si="1"/>
        <v>84.615384615384613</v>
      </c>
      <c r="N14" s="7"/>
      <c r="O14" s="6">
        <f t="shared" si="2"/>
        <v>3.8461538461538463</v>
      </c>
    </row>
    <row r="15" spans="2:15" s="1" customFormat="1" ht="15" customHeight="1" x14ac:dyDescent="0.25">
      <c r="B15" s="4">
        <v>8</v>
      </c>
      <c r="C15" s="34"/>
      <c r="D15" s="27" t="s">
        <v>38</v>
      </c>
      <c r="E15" s="23">
        <v>13</v>
      </c>
      <c r="F15" s="19">
        <v>13</v>
      </c>
      <c r="G15" s="20"/>
      <c r="H15" s="20">
        <v>13</v>
      </c>
      <c r="I15" s="20"/>
      <c r="J15" s="20"/>
      <c r="K15" s="20"/>
      <c r="L15" s="6">
        <f t="shared" si="0"/>
        <v>100</v>
      </c>
      <c r="M15" s="6">
        <f t="shared" si="1"/>
        <v>100</v>
      </c>
      <c r="N15" s="7"/>
      <c r="O15" s="6">
        <f t="shared" si="2"/>
        <v>4</v>
      </c>
    </row>
    <row r="16" spans="2:15" s="1" customFormat="1" ht="15" customHeight="1" x14ac:dyDescent="0.25">
      <c r="B16" s="4">
        <v>9</v>
      </c>
      <c r="C16" s="40" t="s">
        <v>46</v>
      </c>
      <c r="D16" s="27" t="s">
        <v>41</v>
      </c>
      <c r="E16" s="23">
        <v>20</v>
      </c>
      <c r="F16" s="19">
        <v>20</v>
      </c>
      <c r="G16" s="20"/>
      <c r="H16" s="20">
        <v>15</v>
      </c>
      <c r="I16" s="20">
        <v>5</v>
      </c>
      <c r="J16" s="20"/>
      <c r="K16" s="20"/>
      <c r="L16" s="6">
        <f t="shared" si="0"/>
        <v>100</v>
      </c>
      <c r="M16" s="6">
        <f t="shared" si="1"/>
        <v>75</v>
      </c>
      <c r="N16" s="7"/>
      <c r="O16" s="6">
        <f t="shared" si="2"/>
        <v>3.75</v>
      </c>
    </row>
    <row r="17" spans="2:15" s="1" customFormat="1" ht="15" customHeight="1" x14ac:dyDescent="0.25">
      <c r="B17" s="4">
        <v>10</v>
      </c>
      <c r="C17" s="37"/>
      <c r="D17" s="27" t="s">
        <v>30</v>
      </c>
      <c r="E17" s="23">
        <v>16</v>
      </c>
      <c r="F17" s="19">
        <v>15</v>
      </c>
      <c r="G17" s="20">
        <v>2</v>
      </c>
      <c r="H17" s="20">
        <v>11</v>
      </c>
      <c r="I17" s="20">
        <v>1</v>
      </c>
      <c r="J17" s="20">
        <v>1</v>
      </c>
      <c r="K17" s="20"/>
      <c r="L17" s="6">
        <f t="shared" si="0"/>
        <v>93.333333333333329</v>
      </c>
      <c r="M17" s="6">
        <f t="shared" si="1"/>
        <v>86.666666666666671</v>
      </c>
      <c r="N17" s="7"/>
      <c r="O17" s="6">
        <f t="shared" si="2"/>
        <v>3.9333333333333331</v>
      </c>
    </row>
    <row r="18" spans="2:15" s="1" customFormat="1" ht="15" customHeight="1" x14ac:dyDescent="0.25">
      <c r="B18" s="4">
        <v>11</v>
      </c>
      <c r="C18" s="37"/>
      <c r="D18" s="27" t="s">
        <v>42</v>
      </c>
      <c r="E18" s="23">
        <v>20</v>
      </c>
      <c r="F18" s="19">
        <v>19</v>
      </c>
      <c r="G18" s="20"/>
      <c r="H18" s="20">
        <v>18</v>
      </c>
      <c r="I18" s="20"/>
      <c r="J18" s="20">
        <v>1</v>
      </c>
      <c r="K18" s="20"/>
      <c r="L18" s="6">
        <f t="shared" si="0"/>
        <v>94.73684210526315</v>
      </c>
      <c r="M18" s="6">
        <f t="shared" si="1"/>
        <v>94.73684210526315</v>
      </c>
      <c r="N18" s="7"/>
      <c r="O18" s="6">
        <f t="shared" si="2"/>
        <v>3.8947368421052633</v>
      </c>
    </row>
    <row r="19" spans="2:15" s="1" customFormat="1" ht="15" customHeight="1" x14ac:dyDescent="0.25">
      <c r="B19" s="4">
        <v>12</v>
      </c>
      <c r="C19" s="37"/>
      <c r="D19" s="27" t="s">
        <v>43</v>
      </c>
      <c r="E19" s="23">
        <v>15</v>
      </c>
      <c r="F19" s="19">
        <v>14</v>
      </c>
      <c r="G19" s="20"/>
      <c r="H19" s="20"/>
      <c r="I19" s="20">
        <v>11</v>
      </c>
      <c r="J19" s="20">
        <v>3</v>
      </c>
      <c r="K19" s="20"/>
      <c r="L19" s="6">
        <f t="shared" si="0"/>
        <v>78.571428571428569</v>
      </c>
      <c r="M19" s="6">
        <f t="shared" si="1"/>
        <v>0</v>
      </c>
      <c r="N19" s="7"/>
      <c r="O19" s="6">
        <f t="shared" si="2"/>
        <v>2.7857142857142856</v>
      </c>
    </row>
    <row r="20" spans="2:15" s="1" customFormat="1" ht="15" customHeight="1" x14ac:dyDescent="0.25">
      <c r="B20" s="4">
        <v>13</v>
      </c>
      <c r="C20" s="35" t="s">
        <v>47</v>
      </c>
      <c r="D20" s="27" t="s">
        <v>50</v>
      </c>
      <c r="E20" s="23">
        <v>20</v>
      </c>
      <c r="F20" s="19">
        <v>20</v>
      </c>
      <c r="G20" s="20">
        <v>4</v>
      </c>
      <c r="H20" s="20">
        <v>16</v>
      </c>
      <c r="I20" s="20"/>
      <c r="J20" s="20"/>
      <c r="K20" s="20"/>
      <c r="L20" s="6">
        <f t="shared" si="0"/>
        <v>100</v>
      </c>
      <c r="M20" s="6">
        <f t="shared" si="1"/>
        <v>100</v>
      </c>
      <c r="N20" s="7"/>
      <c r="O20" s="6">
        <f t="shared" si="2"/>
        <v>4.2</v>
      </c>
    </row>
    <row r="21" spans="2:15" s="1" customFormat="1" ht="15" customHeight="1" x14ac:dyDescent="0.25">
      <c r="B21" s="4">
        <v>14</v>
      </c>
      <c r="C21" s="36"/>
      <c r="D21" s="27" t="s">
        <v>48</v>
      </c>
      <c r="E21" s="23">
        <v>20</v>
      </c>
      <c r="F21" s="19">
        <v>20</v>
      </c>
      <c r="G21" s="20">
        <v>2</v>
      </c>
      <c r="H21" s="20">
        <v>18</v>
      </c>
      <c r="I21" s="20"/>
      <c r="J21" s="20"/>
      <c r="K21" s="20"/>
      <c r="L21" s="6">
        <f>SUM((G21+H21+I21)/F21*100)</f>
        <v>100</v>
      </c>
      <c r="M21" s="6">
        <f>SUM((G21+H21)/F21*100)</f>
        <v>100</v>
      </c>
      <c r="N21" s="7"/>
      <c r="O21" s="6">
        <f>(G21*5+H21*4+I21*3+J21*2)/F21</f>
        <v>4.0999999999999996</v>
      </c>
    </row>
    <row r="22" spans="2:15" s="1" customFormat="1" ht="15" customHeight="1" x14ac:dyDescent="0.25">
      <c r="B22" s="4">
        <v>15</v>
      </c>
      <c r="C22" s="37"/>
      <c r="D22" s="27" t="s">
        <v>49</v>
      </c>
      <c r="E22" s="23">
        <v>19</v>
      </c>
      <c r="F22" s="19">
        <v>18</v>
      </c>
      <c r="G22" s="20">
        <v>1</v>
      </c>
      <c r="H22" s="20">
        <v>17</v>
      </c>
      <c r="I22" s="20"/>
      <c r="J22" s="20"/>
      <c r="K22" s="20"/>
      <c r="L22" s="6">
        <f t="shared" si="0"/>
        <v>100</v>
      </c>
      <c r="M22" s="6">
        <f t="shared" si="1"/>
        <v>100</v>
      </c>
      <c r="N22" s="7"/>
      <c r="O22" s="6">
        <f t="shared" si="2"/>
        <v>4.0555555555555554</v>
      </c>
    </row>
    <row r="23" spans="2:15" s="1" customFormat="1" ht="20.25" customHeight="1" x14ac:dyDescent="0.25">
      <c r="B23" s="4">
        <v>16</v>
      </c>
      <c r="C23" s="38"/>
      <c r="D23" s="27" t="s">
        <v>17</v>
      </c>
      <c r="E23" s="23">
        <v>17</v>
      </c>
      <c r="F23" s="19">
        <v>17</v>
      </c>
      <c r="G23" s="20">
        <v>2</v>
      </c>
      <c r="H23" s="20">
        <v>15</v>
      </c>
      <c r="I23" s="20"/>
      <c r="J23" s="20"/>
      <c r="K23" s="20"/>
      <c r="L23" s="6">
        <f t="shared" si="0"/>
        <v>100</v>
      </c>
      <c r="M23" s="6">
        <f t="shared" si="1"/>
        <v>100</v>
      </c>
      <c r="N23" s="7"/>
      <c r="O23" s="6">
        <f t="shared" si="2"/>
        <v>4.117647058823529</v>
      </c>
    </row>
    <row r="24" spans="2:15" s="1" customFormat="1" ht="24" customHeight="1" x14ac:dyDescent="0.25">
      <c r="B24" s="4">
        <v>17</v>
      </c>
      <c r="C24" s="32" t="s">
        <v>14</v>
      </c>
      <c r="D24" s="27" t="s">
        <v>51</v>
      </c>
      <c r="E24" s="23">
        <v>15</v>
      </c>
      <c r="F24" s="19">
        <v>15</v>
      </c>
      <c r="G24" s="20"/>
      <c r="H24" s="20">
        <v>15</v>
      </c>
      <c r="I24" s="20"/>
      <c r="J24" s="20"/>
      <c r="K24" s="20"/>
      <c r="L24" s="6">
        <f t="shared" si="0"/>
        <v>100</v>
      </c>
      <c r="M24" s="6">
        <f t="shared" si="1"/>
        <v>100</v>
      </c>
      <c r="N24" s="7"/>
      <c r="O24" s="6">
        <f t="shared" si="2"/>
        <v>4</v>
      </c>
    </row>
    <row r="25" spans="2:15" s="1" customFormat="1" ht="24" customHeight="1" x14ac:dyDescent="0.25">
      <c r="B25" s="4">
        <v>18</v>
      </c>
      <c r="C25" s="34"/>
      <c r="D25" s="27" t="s">
        <v>25</v>
      </c>
      <c r="E25" s="23">
        <v>20</v>
      </c>
      <c r="F25" s="19">
        <v>18</v>
      </c>
      <c r="G25" s="20"/>
      <c r="H25" s="20">
        <v>6</v>
      </c>
      <c r="I25" s="20">
        <v>10</v>
      </c>
      <c r="J25" s="20"/>
      <c r="K25" s="20">
        <v>1</v>
      </c>
      <c r="L25" s="6">
        <f>SUM((G25+H25+I25)/F25*100)</f>
        <v>88.888888888888886</v>
      </c>
      <c r="M25" s="6">
        <f>SUM((G25+H25)/F25*100)</f>
        <v>33.333333333333329</v>
      </c>
      <c r="N25" s="7"/>
      <c r="O25" s="6">
        <f>(G25*5+H25*4+I25*3+J25*2)/F25</f>
        <v>3</v>
      </c>
    </row>
    <row r="26" spans="2:15" s="1" customFormat="1" ht="18" customHeight="1" x14ac:dyDescent="0.25">
      <c r="B26" s="4">
        <v>19</v>
      </c>
      <c r="C26" s="37"/>
      <c r="D26" s="25" t="s">
        <v>16</v>
      </c>
      <c r="E26" s="24">
        <v>9</v>
      </c>
      <c r="F26" s="26">
        <v>9</v>
      </c>
      <c r="G26" s="20"/>
      <c r="H26" s="20">
        <v>9</v>
      </c>
      <c r="I26" s="20"/>
      <c r="J26" s="20"/>
      <c r="K26" s="20"/>
      <c r="L26" s="6">
        <f t="shared" si="0"/>
        <v>100</v>
      </c>
      <c r="M26" s="6">
        <f t="shared" si="1"/>
        <v>100</v>
      </c>
      <c r="N26" s="7"/>
      <c r="O26" s="6">
        <f t="shared" si="2"/>
        <v>4</v>
      </c>
    </row>
    <row r="27" spans="2:15" s="1" customFormat="1" ht="18" customHeight="1" x14ac:dyDescent="0.25">
      <c r="B27" s="4">
        <v>20</v>
      </c>
      <c r="C27" s="32" t="s">
        <v>21</v>
      </c>
      <c r="D27" s="4" t="s">
        <v>28</v>
      </c>
      <c r="E27" s="23">
        <v>19</v>
      </c>
      <c r="F27" s="19">
        <v>15</v>
      </c>
      <c r="G27" s="20">
        <v>1</v>
      </c>
      <c r="H27" s="20">
        <v>12</v>
      </c>
      <c r="I27" s="20"/>
      <c r="J27" s="20">
        <v>2</v>
      </c>
      <c r="K27" s="20"/>
      <c r="L27" s="6">
        <f t="shared" si="0"/>
        <v>86.666666666666671</v>
      </c>
      <c r="M27" s="6">
        <f t="shared" si="1"/>
        <v>86.666666666666671</v>
      </c>
      <c r="N27" s="7"/>
      <c r="O27" s="6">
        <f t="shared" si="2"/>
        <v>3.8</v>
      </c>
    </row>
    <row r="28" spans="2:15" s="1" customFormat="1" ht="18" customHeight="1" x14ac:dyDescent="0.25">
      <c r="B28" s="4">
        <v>21</v>
      </c>
      <c r="C28" s="38"/>
      <c r="D28" s="4" t="s">
        <v>24</v>
      </c>
      <c r="E28" s="23">
        <v>9</v>
      </c>
      <c r="F28" s="19">
        <v>8</v>
      </c>
      <c r="G28" s="20"/>
      <c r="H28" s="20">
        <v>8</v>
      </c>
      <c r="I28" s="20"/>
      <c r="J28" s="20"/>
      <c r="K28" s="20"/>
      <c r="L28" s="6">
        <f t="shared" si="0"/>
        <v>100</v>
      </c>
      <c r="M28" s="6">
        <f t="shared" si="1"/>
        <v>100</v>
      </c>
      <c r="N28" s="7"/>
      <c r="O28" s="6">
        <f t="shared" si="2"/>
        <v>4</v>
      </c>
    </row>
    <row r="29" spans="2:15" s="1" customFormat="1" ht="24.75" customHeight="1" x14ac:dyDescent="0.25">
      <c r="B29" s="4">
        <v>22</v>
      </c>
      <c r="C29" s="32" t="s">
        <v>22</v>
      </c>
      <c r="D29" s="4" t="s">
        <v>52</v>
      </c>
      <c r="E29" s="23">
        <v>20</v>
      </c>
      <c r="F29" s="19">
        <v>20</v>
      </c>
      <c r="G29" s="21"/>
      <c r="H29" s="20">
        <v>13</v>
      </c>
      <c r="I29" s="20">
        <v>6</v>
      </c>
      <c r="J29" s="20">
        <v>1</v>
      </c>
      <c r="K29" s="20"/>
      <c r="L29" s="6">
        <f t="shared" si="0"/>
        <v>95</v>
      </c>
      <c r="M29" s="6">
        <f t="shared" si="1"/>
        <v>65</v>
      </c>
      <c r="N29" s="7"/>
      <c r="O29" s="6">
        <f t="shared" si="2"/>
        <v>3.6</v>
      </c>
    </row>
    <row r="30" spans="2:15" s="1" customFormat="1" ht="24" customHeight="1" x14ac:dyDescent="0.25">
      <c r="B30" s="4">
        <v>23</v>
      </c>
      <c r="C30" s="38"/>
      <c r="D30" s="4" t="s">
        <v>29</v>
      </c>
      <c r="E30" s="23">
        <v>19</v>
      </c>
      <c r="F30" s="13">
        <v>18</v>
      </c>
      <c r="G30" s="7">
        <v>1</v>
      </c>
      <c r="H30" s="5">
        <v>17</v>
      </c>
      <c r="I30" s="5"/>
      <c r="J30" s="5"/>
      <c r="K30" s="5"/>
      <c r="L30" s="6">
        <f t="shared" si="0"/>
        <v>100</v>
      </c>
      <c r="M30" s="6">
        <f t="shared" si="1"/>
        <v>100</v>
      </c>
      <c r="N30" s="7"/>
      <c r="O30" s="6">
        <f t="shared" si="2"/>
        <v>4.0555555555555554</v>
      </c>
    </row>
    <row r="31" spans="2:15" s="1" customFormat="1" ht="22.5" customHeight="1" x14ac:dyDescent="0.25">
      <c r="B31" s="4">
        <v>24</v>
      </c>
      <c r="C31" s="22" t="s">
        <v>23</v>
      </c>
      <c r="D31" s="4" t="s">
        <v>53</v>
      </c>
      <c r="E31" s="23">
        <v>15</v>
      </c>
      <c r="F31" s="13">
        <v>13</v>
      </c>
      <c r="G31" s="7"/>
      <c r="H31" s="5">
        <v>8</v>
      </c>
      <c r="I31" s="5">
        <v>3</v>
      </c>
      <c r="J31" s="5">
        <v>2</v>
      </c>
      <c r="K31" s="5"/>
      <c r="L31" s="6">
        <f t="shared" si="0"/>
        <v>84.615384615384613</v>
      </c>
      <c r="M31" s="6">
        <f t="shared" si="1"/>
        <v>61.53846153846154</v>
      </c>
      <c r="N31" s="7"/>
      <c r="O31" s="6">
        <f t="shared" si="2"/>
        <v>3.4615384615384617</v>
      </c>
    </row>
    <row r="32" spans="2:15" s="1" customFormat="1" x14ac:dyDescent="0.25">
      <c r="B32" s="14"/>
      <c r="C32" s="39" t="s">
        <v>10</v>
      </c>
      <c r="D32" s="39"/>
      <c r="E32" s="15">
        <f>SUM(E8:E31)</f>
        <v>402</v>
      </c>
      <c r="F32" s="15">
        <f>SUM(F8:F31)</f>
        <v>379</v>
      </c>
      <c r="G32" s="15">
        <f>SUM(G10:G31)</f>
        <v>16</v>
      </c>
      <c r="H32" s="15">
        <f>SUM(H10:H31)</f>
        <v>274</v>
      </c>
      <c r="I32" s="15">
        <f>SUM(I10:I31)</f>
        <v>36</v>
      </c>
      <c r="J32" s="15">
        <f>SUM(J10:J31)</f>
        <v>14</v>
      </c>
      <c r="K32" s="15">
        <f>SUM(K10:K31)</f>
        <v>1</v>
      </c>
      <c r="L32" s="16">
        <f>SUM((G32+H32+I32)/F32*100)</f>
        <v>86.01583113456465</v>
      </c>
      <c r="M32" s="16">
        <f>SUM((G32+H32)/F32*100)</f>
        <v>76.517150395778373</v>
      </c>
      <c r="N32" s="17">
        <f>F32</f>
        <v>379</v>
      </c>
      <c r="O32" s="16">
        <f>(G32*5+H32*4+I32*3+J32*2)/F32</f>
        <v>3.4617414248021108</v>
      </c>
    </row>
    <row r="33" spans="5:14" x14ac:dyDescent="0.25">
      <c r="N33" s="1"/>
    </row>
    <row r="34" spans="5:14" x14ac:dyDescent="0.25">
      <c r="E34" s="10"/>
      <c r="G34" s="10"/>
      <c r="H34" s="1"/>
      <c r="I34" s="1"/>
      <c r="M34"/>
      <c r="N34" s="1"/>
    </row>
    <row r="35" spans="5:14" x14ac:dyDescent="0.25">
      <c r="E35" s="9"/>
      <c r="F35" s="9"/>
      <c r="G35" s="9"/>
      <c r="H35" s="9"/>
      <c r="I35" s="9"/>
      <c r="J35" s="9"/>
      <c r="K35" s="9"/>
      <c r="L35" s="1"/>
      <c r="M35" s="1"/>
    </row>
    <row r="36" spans="5:14" x14ac:dyDescent="0.25">
      <c r="E36" s="10"/>
      <c r="G36" s="10" t="s">
        <v>11</v>
      </c>
      <c r="H36" s="1"/>
      <c r="I36" s="1"/>
      <c r="M36"/>
    </row>
  </sheetData>
  <mergeCells count="21">
    <mergeCell ref="C2:N2"/>
    <mergeCell ref="B4:B5"/>
    <mergeCell ref="C4:C5"/>
    <mergeCell ref="D4:D5"/>
    <mergeCell ref="E4:E5"/>
    <mergeCell ref="F4:F5"/>
    <mergeCell ref="G4:K4"/>
    <mergeCell ref="L4:L5"/>
    <mergeCell ref="C20:C23"/>
    <mergeCell ref="C24:C26"/>
    <mergeCell ref="C27:C28"/>
    <mergeCell ref="C29:C30"/>
    <mergeCell ref="C32:D32"/>
    <mergeCell ref="N4:N5"/>
    <mergeCell ref="C16:C19"/>
    <mergeCell ref="O4:O5"/>
    <mergeCell ref="F7:K7"/>
    <mergeCell ref="C8:C10"/>
    <mergeCell ref="C12:C13"/>
    <mergeCell ref="C14:C15"/>
    <mergeCell ref="M4:M5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19.01.2023 (2)</vt:lpstr>
      <vt:lpstr>'19.01.2023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2024-01-24T10:01:14Z</cp:lastPrinted>
  <dcterms:created xsi:type="dcterms:W3CDTF">2006-01-06T12:58:21Z</dcterms:created>
  <dcterms:modified xsi:type="dcterms:W3CDTF">2024-03-06T08:27:16Z</dcterms:modified>
</cp:coreProperties>
</file>